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<sst xmlns="http://schemas.openxmlformats.org/spreadsheetml/2006/main" count="99" uniqueCount="99">
  <si>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</si>
  <si>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</si>
  <si>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</si>
  <si>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</si>
  <si>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</si>
  <si>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</si>
  <si>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</si>
  <si>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</si>
  <si>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</si>
  <si>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</si>
  <si>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</si>
  <si>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</si>
  <si>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</si>
  <si>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</si>
  <si>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</si>
  <si>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</si>
  <si>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</si>
  <si>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</si>
  <si>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</si>
  <si>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</si>
  <si>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</si>
  <si>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</si>
  <si>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</si>
  <si>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</si>
  <si>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</si>
  <si>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</si>
  <si>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</si>
  <si>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</si>
  <si>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</si>
  <si>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</si>
  <si>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</si>
  <si>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</si>
  <si>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</si>
  <si>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</si>
  <si>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</si>
  <si>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</si>
  <si>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</si>
  <si>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</si>
  <si>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</si>
  <si>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</si>
  <si>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</si>
  <si>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</si>
  <si>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</si>
  <si>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</si>
  <si>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</si>
  <si>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</si>
  <si>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</si>
  <si>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</si>
  <si>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</si>
  <si>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</si>
  <si>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</si>
  <si>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</si>
  <si>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</si>
  <si>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</si>
  <si>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</si>
  <si>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</si>
  <si>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</si>
  <si>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</si>
  <si>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</si>
  <si>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</si>
  <si>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</si>
  <si>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</si>
  <si>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</si>
  <si>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</si>
  <si>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</si>
  <si>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</si>
  <si>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</si>
  <si>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</si>
  <si>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</si>
  <si>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</si>
  <si>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</si>
  <si>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</si>
  <si>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</si>
  <si>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</si>
  <si>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</si>
  <si>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</si>
  <si>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</si>
  <si>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</si>
  <si>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</si>
  <si>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</si>
  <si>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</si>
  <si>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</si>
  <si>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</si>
  <si>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</si>
  <si>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</si>
  <si>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</si>
  <si>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</si>
  <si>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</si>
  <si>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</si>
  <si>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</si>
  <si>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</si>
  <si>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</si>
  <si>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</si>
  <si>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</si>
  <si>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</si>
  <si>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</si>
  <si>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 xml:space="preserve">Отчет об исполнении районного бюджета                                                                                                     
за 9 месяцев 2015 года </t>
  </si>
  <si>
    <t>Судебная система</t>
  </si>
  <si>
    <r>
      <t>Приложение 1 к постановлению администрации Пировского района
от "</t>
    </r>
    <r>
      <rPr>
        <u val="single"/>
        <sz val="8"/>
        <rFont val="Arial Cyr"/>
        <family val="0"/>
      </rPr>
      <t>22</t>
    </r>
    <r>
      <rPr>
        <sz val="8"/>
        <rFont val="Arial Cyr"/>
        <family val="0"/>
      </rPr>
      <t>" октября 2015 года № 343-п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</si>
</sst>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9"/>
  <sheetViews>
    <sheetView tabSelected="1" zoomScalePageLayoutView="0" workbookViewId="0" topLeftCell="A1">
      <selection activeCell="B1" sqref="B1:D1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4" t="s">
        <v>98</v>
      </c>
      <c r="C1" s="44"/>
      <c r="D1" s="44"/>
    </row>
    <row r="2" spans="1:4" s="1" customFormat="1" ht="45.75" customHeight="1">
      <c r="A2" s="43" t="s">
        <v>96</v>
      </c>
      <c r="B2" s="43"/>
      <c r="C2" s="43"/>
      <c r="D2" s="43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7" t="s">
        <v>48</v>
      </c>
      <c r="B6" s="38"/>
      <c r="C6" s="38"/>
      <c r="D6" s="39"/>
    </row>
    <row r="7" spans="1:4" s="2" customFormat="1" ht="15" customHeight="1">
      <c r="A7" s="9" t="s">
        <v>39</v>
      </c>
      <c r="B7" s="35">
        <f>B8+B9+B10+B11+B12+B13+B14+B15+B16+B17+B18+B19</f>
        <v>20907.4</v>
      </c>
      <c r="C7" s="35">
        <f>C8+C9+C10+C11+C12+C13+C14+C15+C16+C17+C18+C19</f>
        <v>15791.76</v>
      </c>
      <c r="D7" s="32">
        <f>C7*100/B7</f>
        <v>75.53191692893425</v>
      </c>
    </row>
    <row r="8" spans="1:4" s="2" customFormat="1" ht="15" customHeight="1">
      <c r="A8" s="8" t="s">
        <v>49</v>
      </c>
      <c r="B8" s="34">
        <v>11889.81</v>
      </c>
      <c r="C8" s="34">
        <v>7623.34</v>
      </c>
      <c r="D8" s="32">
        <f>C8*100/B8</f>
        <v>64.11658386467067</v>
      </c>
    </row>
    <row r="9" spans="1:4" s="2" customFormat="1" ht="15" customHeight="1">
      <c r="A9" s="33" t="s">
        <v>90</v>
      </c>
      <c r="B9" s="34">
        <v>58.7</v>
      </c>
      <c r="C9" s="34">
        <v>51.06</v>
      </c>
      <c r="D9" s="32">
        <f>C9*100/B9</f>
        <v>86.984667802385</v>
      </c>
    </row>
    <row r="10" spans="1:4" s="2" customFormat="1" ht="15" customHeight="1">
      <c r="A10" s="8" t="s">
        <v>40</v>
      </c>
      <c r="B10" s="34">
        <v>3623</v>
      </c>
      <c r="C10" s="34">
        <v>3071.37</v>
      </c>
      <c r="D10" s="32">
        <f>C10*100/B10</f>
        <v>84.77422025945349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443</v>
      </c>
      <c r="D12" s="32">
        <f>C12*100/B12</f>
        <v>74.08026755852843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1412.85</v>
      </c>
      <c r="D14" s="32">
        <f aca="true" t="shared" si="0" ref="D14:D21">C14*100/B14</f>
        <v>98.55946982908964</v>
      </c>
    </row>
    <row r="15" spans="1:4" s="2" customFormat="1" ht="15" customHeight="1">
      <c r="A15" s="8" t="s">
        <v>44</v>
      </c>
      <c r="B15" s="34">
        <v>147</v>
      </c>
      <c r="C15" s="34">
        <v>154.37</v>
      </c>
      <c r="D15" s="32">
        <f t="shared" si="0"/>
        <v>105.01360544217687</v>
      </c>
    </row>
    <row r="16" spans="1:4" s="2" customFormat="1" ht="15" customHeight="1">
      <c r="A16" s="33" t="s">
        <v>92</v>
      </c>
      <c r="B16" s="34">
        <v>1325.77</v>
      </c>
      <c r="C16" s="34">
        <v>883.98</v>
      </c>
      <c r="D16" s="32">
        <f t="shared" si="0"/>
        <v>66.6767237152749</v>
      </c>
    </row>
    <row r="17" spans="1:4" s="2" customFormat="1" ht="15" customHeight="1">
      <c r="A17" s="8" t="s">
        <v>45</v>
      </c>
      <c r="B17" s="34">
        <v>713</v>
      </c>
      <c r="C17" s="34">
        <v>1068.1</v>
      </c>
      <c r="D17" s="32">
        <f t="shared" si="0"/>
        <v>149.80364656381485</v>
      </c>
    </row>
    <row r="18" spans="1:4" s="2" customFormat="1" ht="15" customHeight="1">
      <c r="A18" s="8" t="s">
        <v>46</v>
      </c>
      <c r="B18" s="34">
        <v>700</v>
      </c>
      <c r="C18" s="34">
        <v>600.05</v>
      </c>
      <c r="D18" s="32">
        <f t="shared" si="0"/>
        <v>85.72142857142856</v>
      </c>
    </row>
    <row r="19" spans="1:4" s="2" customFormat="1" ht="15" customHeight="1">
      <c r="A19" s="8" t="s">
        <v>47</v>
      </c>
      <c r="B19" s="34">
        <v>418.62</v>
      </c>
      <c r="C19" s="34">
        <v>480.39</v>
      </c>
      <c r="D19" s="32">
        <v>0</v>
      </c>
    </row>
    <row r="20" spans="1:4" s="2" customFormat="1" ht="15" customHeight="1">
      <c r="A20" s="9" t="s">
        <v>89</v>
      </c>
      <c r="B20" s="35">
        <v>330350.57</v>
      </c>
      <c r="C20" s="35">
        <v>239184.09</v>
      </c>
      <c r="D20" s="32">
        <f t="shared" si="0"/>
        <v>72.40311103443835</v>
      </c>
    </row>
    <row r="21" spans="1:4" s="2" customFormat="1" ht="15" customHeight="1">
      <c r="A21" s="9" t="s">
        <v>50</v>
      </c>
      <c r="B21" s="35">
        <f>B7+B20</f>
        <v>351257.97000000003</v>
      </c>
      <c r="C21" s="35">
        <f>C7+C20</f>
        <v>254975.85</v>
      </c>
      <c r="D21" s="32">
        <f t="shared" si="0"/>
        <v>72.58934224325215</v>
      </c>
    </row>
    <row r="22" spans="1:4" ht="15" customHeight="1">
      <c r="A22" s="40" t="s">
        <v>53</v>
      </c>
      <c r="B22" s="41"/>
      <c r="C22" s="41"/>
      <c r="D22" s="42"/>
    </row>
    <row r="23" spans="1:4" ht="15" customHeight="1">
      <c r="A23" s="12" t="s">
        <v>1</v>
      </c>
      <c r="B23" s="13">
        <f>B24+B25+B26+B28+B30+B31+B29+B27</f>
        <v>32633.219999999998</v>
      </c>
      <c r="C23" s="13">
        <f>C24+C25+C26+C28+C30+C31+C29</f>
        <v>22151.710000000003</v>
      </c>
      <c r="D23" s="14">
        <f aca="true" t="shared" si="1" ref="D23:D35">C23*100/B23</f>
        <v>67.88085883035755</v>
      </c>
    </row>
    <row r="24" spans="1:4" ht="27.75" customHeight="1">
      <c r="A24" s="8" t="s">
        <v>6</v>
      </c>
      <c r="B24" s="20">
        <v>971.86</v>
      </c>
      <c r="C24" s="20">
        <v>635.78</v>
      </c>
      <c r="D24" s="21">
        <f t="shared" si="1"/>
        <v>65.4188874940835</v>
      </c>
    </row>
    <row r="25" spans="1:4" ht="27.75" customHeight="1">
      <c r="A25" s="22" t="s">
        <v>7</v>
      </c>
      <c r="B25" s="20">
        <v>626.57</v>
      </c>
      <c r="C25" s="20">
        <v>260.2</v>
      </c>
      <c r="D25" s="21">
        <f t="shared" si="1"/>
        <v>41.52768246165632</v>
      </c>
    </row>
    <row r="26" spans="1:4" ht="27.75" customHeight="1">
      <c r="A26" s="22" t="s">
        <v>8</v>
      </c>
      <c r="B26" s="20">
        <v>21126.62</v>
      </c>
      <c r="C26" s="20">
        <v>14529.44</v>
      </c>
      <c r="D26" s="21">
        <f t="shared" si="1"/>
        <v>68.77314023729305</v>
      </c>
    </row>
    <row r="27" spans="1:4" ht="14.25" customHeight="1">
      <c r="A27" s="30" t="s">
        <v>97</v>
      </c>
      <c r="B27" s="20">
        <v>8.4</v>
      </c>
      <c r="C27" s="20">
        <v>0</v>
      </c>
      <c r="D27" s="21">
        <f t="shared" si="1"/>
        <v>0</v>
      </c>
    </row>
    <row r="28" spans="1:4" ht="27.75" customHeight="1">
      <c r="A28" s="22" t="s">
        <v>9</v>
      </c>
      <c r="B28" s="20">
        <v>5439.48</v>
      </c>
      <c r="C28" s="20">
        <v>3959.14</v>
      </c>
      <c r="D28" s="21">
        <f t="shared" si="1"/>
        <v>72.78526623868459</v>
      </c>
    </row>
    <row r="29" spans="1:4" ht="18" customHeight="1">
      <c r="A29" s="30" t="s">
        <v>95</v>
      </c>
      <c r="B29" s="20">
        <v>728</v>
      </c>
      <c r="C29" s="20">
        <v>728</v>
      </c>
      <c r="D29" s="21">
        <f t="shared" si="1"/>
        <v>100</v>
      </c>
    </row>
    <row r="30" spans="1:4" ht="15" customHeight="1">
      <c r="A30" s="22" t="s">
        <v>11</v>
      </c>
      <c r="B30" s="20">
        <v>250.42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3481.87</v>
      </c>
      <c r="C31" s="20">
        <v>2039.15</v>
      </c>
      <c r="D31" s="21">
        <f t="shared" si="1"/>
        <v>58.56479420541261</v>
      </c>
    </row>
    <row r="32" spans="1:4" ht="15" customHeight="1">
      <c r="A32" s="12" t="s">
        <v>13</v>
      </c>
      <c r="B32" s="13">
        <f>B33</f>
        <v>604.8</v>
      </c>
      <c r="C32" s="13">
        <f>C33</f>
        <v>469.5</v>
      </c>
      <c r="D32" s="14">
        <f t="shared" si="1"/>
        <v>77.62896825396825</v>
      </c>
    </row>
    <row r="33" spans="1:4" ht="15" customHeight="1">
      <c r="A33" s="22" t="s">
        <v>14</v>
      </c>
      <c r="B33" s="20">
        <v>604.8</v>
      </c>
      <c r="C33" s="20">
        <v>469.5</v>
      </c>
      <c r="D33" s="21">
        <f t="shared" si="1"/>
        <v>77.62896825396825</v>
      </c>
    </row>
    <row r="34" spans="1:4" ht="15" customHeight="1">
      <c r="A34" s="12" t="s">
        <v>15</v>
      </c>
      <c r="B34" s="13">
        <f>B35+B36</f>
        <v>2145.66</v>
      </c>
      <c r="C34" s="13">
        <f>C35+C36</f>
        <v>1354.59</v>
      </c>
      <c r="D34" s="14">
        <f t="shared" si="1"/>
        <v>63.131623836022484</v>
      </c>
    </row>
    <row r="35" spans="1:4" ht="27.75" customHeight="1">
      <c r="A35" s="22" t="s">
        <v>77</v>
      </c>
      <c r="B35" s="20">
        <v>2145.66</v>
      </c>
      <c r="C35" s="20">
        <v>1354.59</v>
      </c>
      <c r="D35" s="21">
        <f t="shared" si="1"/>
        <v>63.131623836022484</v>
      </c>
    </row>
    <row r="36" spans="1:4" ht="15" customHeight="1">
      <c r="A36" s="22" t="s">
        <v>78</v>
      </c>
      <c r="B36" s="20">
        <v>0</v>
      </c>
      <c r="C36" s="20">
        <v>0</v>
      </c>
      <c r="D36" s="21">
        <v>0</v>
      </c>
    </row>
    <row r="37" spans="1:4" ht="15" customHeight="1">
      <c r="A37" s="12" t="s">
        <v>16</v>
      </c>
      <c r="B37" s="13">
        <f>B38+B39+B40+B41</f>
        <v>16127.98</v>
      </c>
      <c r="C37" s="13">
        <f>C38+C39+C40+C41</f>
        <v>8922.060000000001</v>
      </c>
      <c r="D37" s="14">
        <f>C37*100/B37</f>
        <v>55.32038110166308</v>
      </c>
    </row>
    <row r="38" spans="1:4" ht="15" customHeight="1">
      <c r="A38" s="22" t="s">
        <v>17</v>
      </c>
      <c r="B38" s="20">
        <v>1933.14</v>
      </c>
      <c r="C38" s="20">
        <v>1275.62</v>
      </c>
      <c r="D38" s="21">
        <f>C38*100/B38</f>
        <v>65.98694352193839</v>
      </c>
    </row>
    <row r="39" spans="1:4" ht="15" customHeight="1">
      <c r="A39" s="22" t="s">
        <v>18</v>
      </c>
      <c r="B39" s="20">
        <v>4990.5</v>
      </c>
      <c r="C39" s="20">
        <v>3029.84</v>
      </c>
      <c r="D39" s="21">
        <f>C39*100/B39</f>
        <v>60.71215309087266</v>
      </c>
    </row>
    <row r="40" spans="1:4" ht="15" customHeight="1">
      <c r="A40" s="22" t="s">
        <v>79</v>
      </c>
      <c r="B40" s="20">
        <v>6350.43</v>
      </c>
      <c r="C40" s="20">
        <v>4616.6</v>
      </c>
      <c r="D40" s="21">
        <f>C40*100/B40</f>
        <v>72.69743938599434</v>
      </c>
    </row>
    <row r="41" spans="1:4" ht="15" customHeight="1">
      <c r="A41" s="22" t="s">
        <v>19</v>
      </c>
      <c r="B41" s="20">
        <v>2853.91</v>
      </c>
      <c r="C41" s="20">
        <v>0</v>
      </c>
      <c r="D41" s="21">
        <f>C41*100/B41</f>
        <v>0</v>
      </c>
    </row>
    <row r="42" spans="1:4" ht="15" customHeight="1">
      <c r="A42" s="12" t="s">
        <v>20</v>
      </c>
      <c r="B42" s="13">
        <f>B43+B44+B45</f>
        <v>9172.3</v>
      </c>
      <c r="C42" s="13">
        <f>C43+C44+C45</f>
        <v>4066.08</v>
      </c>
      <c r="D42" s="13">
        <f>D43+D44+D45</f>
        <v>79.22505766190281</v>
      </c>
    </row>
    <row r="43" spans="1:4" ht="15" customHeight="1">
      <c r="A43" s="22" t="s">
        <v>21</v>
      </c>
      <c r="B43" s="20">
        <v>1821.7</v>
      </c>
      <c r="C43" s="20">
        <v>753</v>
      </c>
      <c r="D43" s="21">
        <f>C43*100/B43</f>
        <v>41.33501674260306</v>
      </c>
    </row>
    <row r="44" spans="1:4" ht="15" customHeight="1">
      <c r="A44" s="30" t="s">
        <v>22</v>
      </c>
      <c r="B44" s="20">
        <v>850</v>
      </c>
      <c r="C44" s="20">
        <v>850</v>
      </c>
      <c r="D44" s="21">
        <v>0</v>
      </c>
    </row>
    <row r="45" spans="1:4" ht="15" customHeight="1">
      <c r="A45" s="30" t="s">
        <v>23</v>
      </c>
      <c r="B45" s="20">
        <v>6500.6</v>
      </c>
      <c r="C45" s="20">
        <v>2463.08</v>
      </c>
      <c r="D45" s="21">
        <f aca="true" t="shared" si="2" ref="D45:D63">C45*100/B45</f>
        <v>37.89004091929976</v>
      </c>
    </row>
    <row r="46" spans="1:4" ht="15" customHeight="1">
      <c r="A46" s="12" t="s">
        <v>24</v>
      </c>
      <c r="B46" s="13">
        <f>B47+B48+B49+B50</f>
        <v>199799.44</v>
      </c>
      <c r="C46" s="13">
        <f>C47+C48+C49+C50</f>
        <v>142344.28</v>
      </c>
      <c r="D46" s="14">
        <f t="shared" si="2"/>
        <v>71.24358306509768</v>
      </c>
    </row>
    <row r="47" spans="1:4" ht="15" customHeight="1">
      <c r="A47" s="22" t="s">
        <v>25</v>
      </c>
      <c r="B47" s="20">
        <v>21172.53</v>
      </c>
      <c r="C47" s="20">
        <v>14053.37</v>
      </c>
      <c r="D47" s="21">
        <f t="shared" si="2"/>
        <v>66.37548748307358</v>
      </c>
    </row>
    <row r="48" spans="1:4" ht="15" customHeight="1">
      <c r="A48" s="30" t="s">
        <v>26</v>
      </c>
      <c r="B48" s="20">
        <v>160963.84</v>
      </c>
      <c r="C48" s="20">
        <v>113993.14</v>
      </c>
      <c r="D48" s="21">
        <f t="shared" si="2"/>
        <v>70.81909825212918</v>
      </c>
    </row>
    <row r="49" spans="1:4" ht="15" customHeight="1">
      <c r="A49" s="22" t="s">
        <v>27</v>
      </c>
      <c r="B49" s="20">
        <v>2073.28</v>
      </c>
      <c r="C49" s="20">
        <v>1825.49</v>
      </c>
      <c r="D49" s="21">
        <f t="shared" si="2"/>
        <v>88.04840638987497</v>
      </c>
    </row>
    <row r="50" spans="1:4" ht="15" customHeight="1">
      <c r="A50" s="22" t="s">
        <v>28</v>
      </c>
      <c r="B50" s="20">
        <v>15589.79</v>
      </c>
      <c r="C50" s="20">
        <v>12472.28</v>
      </c>
      <c r="D50" s="21">
        <f t="shared" si="2"/>
        <v>80.00287367565566</v>
      </c>
    </row>
    <row r="51" spans="1:4" ht="15" customHeight="1">
      <c r="A51" s="12" t="s">
        <v>81</v>
      </c>
      <c r="B51" s="13">
        <f>B52+B53</f>
        <v>37560.37</v>
      </c>
      <c r="C51" s="13">
        <f>C52+C53</f>
        <v>24585.65</v>
      </c>
      <c r="D51" s="14">
        <f t="shared" si="2"/>
        <v>65.4563573255535</v>
      </c>
    </row>
    <row r="52" spans="1:4" ht="15" customHeight="1">
      <c r="A52" s="22" t="s">
        <v>29</v>
      </c>
      <c r="B52" s="20">
        <v>33343.15</v>
      </c>
      <c r="C52" s="20">
        <v>21395.16</v>
      </c>
      <c r="D52" s="21">
        <f t="shared" si="2"/>
        <v>64.16658294132378</v>
      </c>
    </row>
    <row r="53" spans="1:4" ht="15" customHeight="1">
      <c r="A53" s="22" t="s">
        <v>30</v>
      </c>
      <c r="B53" s="20">
        <v>4217.22</v>
      </c>
      <c r="C53" s="20">
        <v>3190.49</v>
      </c>
      <c r="D53" s="21">
        <f t="shared" si="2"/>
        <v>75.65386676530984</v>
      </c>
    </row>
    <row r="54" spans="1:4" ht="15" customHeight="1">
      <c r="A54" s="12" t="s">
        <v>80</v>
      </c>
      <c r="B54" s="13">
        <f>B55</f>
        <v>89.6</v>
      </c>
      <c r="C54" s="13">
        <f>C55</f>
        <v>89.6</v>
      </c>
      <c r="D54" s="14">
        <f t="shared" si="2"/>
        <v>100</v>
      </c>
    </row>
    <row r="55" spans="1:4" ht="15" customHeight="1">
      <c r="A55" s="30" t="s">
        <v>93</v>
      </c>
      <c r="B55" s="20">
        <v>89.6</v>
      </c>
      <c r="C55" s="20">
        <v>89.6</v>
      </c>
      <c r="D55" s="21">
        <f t="shared" si="2"/>
        <v>100</v>
      </c>
    </row>
    <row r="56" spans="1:4" ht="15" customHeight="1">
      <c r="A56" s="12" t="s">
        <v>32</v>
      </c>
      <c r="B56" s="13">
        <f>B57+B58+B59+B60+B61</f>
        <v>20373.039999999997</v>
      </c>
      <c r="C56" s="13">
        <f>C57+C58+C59+C60+C61</f>
        <v>12170.42</v>
      </c>
      <c r="D56" s="14">
        <f t="shared" si="2"/>
        <v>59.73786926251557</v>
      </c>
    </row>
    <row r="57" spans="1:4" ht="15" customHeight="1">
      <c r="A57" s="22" t="s">
        <v>33</v>
      </c>
      <c r="B57" s="20">
        <v>144</v>
      </c>
      <c r="C57" s="20">
        <v>75.57</v>
      </c>
      <c r="D57" s="21">
        <f t="shared" si="2"/>
        <v>52.47916666666666</v>
      </c>
    </row>
    <row r="58" spans="1:4" ht="15" customHeight="1">
      <c r="A58" s="22" t="s">
        <v>34</v>
      </c>
      <c r="B58" s="20">
        <v>9793.8</v>
      </c>
      <c r="C58" s="20">
        <v>7345.35</v>
      </c>
      <c r="D58" s="21">
        <f t="shared" si="2"/>
        <v>75</v>
      </c>
    </row>
    <row r="59" spans="1:4" ht="15" customHeight="1">
      <c r="A59" s="22" t="s">
        <v>35</v>
      </c>
      <c r="B59" s="20">
        <v>7149.64</v>
      </c>
      <c r="C59" s="20">
        <v>2488.67</v>
      </c>
      <c r="D59" s="21">
        <f t="shared" si="2"/>
        <v>34.80832601361747</v>
      </c>
    </row>
    <row r="60" spans="1:4" ht="15" customHeight="1">
      <c r="A60" s="22" t="s">
        <v>36</v>
      </c>
      <c r="B60" s="20">
        <v>437.8</v>
      </c>
      <c r="C60" s="20">
        <v>253.27</v>
      </c>
      <c r="D60" s="21">
        <f t="shared" si="2"/>
        <v>57.850616719963455</v>
      </c>
    </row>
    <row r="61" spans="1:4" ht="15" customHeight="1">
      <c r="A61" s="22" t="s">
        <v>37</v>
      </c>
      <c r="B61" s="20">
        <v>2847.8</v>
      </c>
      <c r="C61" s="20">
        <v>2007.56</v>
      </c>
      <c r="D61" s="21">
        <f t="shared" si="2"/>
        <v>70.49511903925837</v>
      </c>
    </row>
    <row r="62" spans="1:4" ht="15" customHeight="1">
      <c r="A62" s="12" t="s">
        <v>31</v>
      </c>
      <c r="B62" s="13">
        <f>B63+B64</f>
        <v>2340.38</v>
      </c>
      <c r="C62" s="13">
        <f>C63+C64</f>
        <v>2319.4100000000003</v>
      </c>
      <c r="D62" s="14">
        <f t="shared" si="2"/>
        <v>99.1039916594741</v>
      </c>
    </row>
    <row r="63" spans="1:4" ht="15" customHeight="1">
      <c r="A63" s="22" t="s">
        <v>82</v>
      </c>
      <c r="B63" s="20">
        <v>245</v>
      </c>
      <c r="C63" s="20">
        <v>224.03</v>
      </c>
      <c r="D63" s="21">
        <f t="shared" si="2"/>
        <v>91.44081632653061</v>
      </c>
    </row>
    <row r="64" spans="1:4" ht="15" customHeight="1">
      <c r="A64" s="22" t="s">
        <v>88</v>
      </c>
      <c r="B64" s="20">
        <v>2095.38</v>
      </c>
      <c r="C64" s="20">
        <v>2095.38</v>
      </c>
      <c r="D64" s="21">
        <v>0</v>
      </c>
    </row>
    <row r="65" spans="1:4" ht="15" customHeight="1">
      <c r="A65" s="12" t="s">
        <v>10</v>
      </c>
      <c r="B65" s="13">
        <f>B66</f>
        <v>0</v>
      </c>
      <c r="C65" s="13">
        <f>C66</f>
        <v>0</v>
      </c>
      <c r="D65" s="21">
        <v>0</v>
      </c>
    </row>
    <row r="66" spans="1:4" ht="15" customHeight="1">
      <c r="A66" s="30" t="s">
        <v>83</v>
      </c>
      <c r="B66" s="20">
        <v>0</v>
      </c>
      <c r="C66" s="20">
        <v>0</v>
      </c>
      <c r="D66" s="21">
        <v>0</v>
      </c>
    </row>
    <row r="67" spans="1:4" ht="27.75" customHeight="1">
      <c r="A67" s="12" t="s">
        <v>84</v>
      </c>
      <c r="B67" s="13">
        <f>B68+B69+B70</f>
        <v>38245.380000000005</v>
      </c>
      <c r="C67" s="13">
        <f>C68+C69+C70</f>
        <v>27239.41</v>
      </c>
      <c r="D67" s="14">
        <f>C67*100/B67</f>
        <v>71.22274638139298</v>
      </c>
    </row>
    <row r="68" spans="1:4" ht="27.75" customHeight="1">
      <c r="A68" s="22" t="s">
        <v>85</v>
      </c>
      <c r="B68" s="20">
        <v>20372.81</v>
      </c>
      <c r="C68" s="20">
        <v>18538.12</v>
      </c>
      <c r="D68" s="21">
        <f>C68*100/B68</f>
        <v>90.99441854118307</v>
      </c>
    </row>
    <row r="69" spans="1:4" ht="15" customHeight="1">
      <c r="A69" s="22" t="s">
        <v>86</v>
      </c>
      <c r="B69" s="20">
        <v>16269.38</v>
      </c>
      <c r="C69" s="20">
        <v>7098.1</v>
      </c>
      <c r="D69" s="21">
        <f>C69*100/B69</f>
        <v>43.62858326500457</v>
      </c>
    </row>
    <row r="70" spans="1:4" ht="15" customHeight="1">
      <c r="A70" s="22" t="s">
        <v>87</v>
      </c>
      <c r="B70" s="20">
        <v>1603.19</v>
      </c>
      <c r="C70" s="20">
        <v>1603.19</v>
      </c>
      <c r="D70" s="21">
        <v>0</v>
      </c>
    </row>
    <row r="71" spans="1:4" ht="15" customHeight="1">
      <c r="A71" s="12" t="s">
        <v>54</v>
      </c>
      <c r="B71" s="13">
        <f>B23+B32+B34+B37+B42+B46+B51+B54+B56+B62+B65+B67</f>
        <v>359092.17</v>
      </c>
      <c r="C71" s="13">
        <f>C23+C32+C34+C37+C42+C46+C51+C54+C56+C62+C65+C67</f>
        <v>245712.71000000002</v>
      </c>
      <c r="D71" s="14">
        <f>C71*100/B71</f>
        <v>68.4260840329657</v>
      </c>
    </row>
    <row r="72" spans="1:4" ht="15" customHeight="1">
      <c r="A72" s="12" t="s">
        <v>38</v>
      </c>
      <c r="B72" s="13">
        <f>B21-B71</f>
        <v>-7834.199999999953</v>
      </c>
      <c r="C72" s="13">
        <f>C21-C71</f>
        <v>9263.139999999985</v>
      </c>
      <c r="D72" s="36">
        <f>C72*100/B72</f>
        <v>-118.23976921702331</v>
      </c>
    </row>
    <row r="73" spans="1:4" s="15" customFormat="1" ht="15" customHeight="1">
      <c r="A73" s="12" t="s">
        <v>74</v>
      </c>
      <c r="B73" s="13">
        <f>B74+B79+B83</f>
        <v>7834.199999999953</v>
      </c>
      <c r="C73" s="13">
        <f>C74+C79+C83</f>
        <v>-9263.139999999978</v>
      </c>
      <c r="D73" s="29">
        <f>C73*100/B73</f>
        <v>-118.23976921702322</v>
      </c>
    </row>
    <row r="74" spans="1:4" ht="15" customHeight="1">
      <c r="A74" s="12" t="s">
        <v>55</v>
      </c>
      <c r="B74" s="20">
        <f>B75</f>
        <v>3000</v>
      </c>
      <c r="C74" s="20">
        <v>0</v>
      </c>
      <c r="D74" s="21">
        <v>0</v>
      </c>
    </row>
    <row r="75" spans="1:4" ht="27.75" customHeight="1">
      <c r="A75" s="22" t="s">
        <v>56</v>
      </c>
      <c r="B75" s="20">
        <f>B76</f>
        <v>3000</v>
      </c>
      <c r="C75" s="28">
        <v>0</v>
      </c>
      <c r="D75" s="21">
        <v>0</v>
      </c>
    </row>
    <row r="76" spans="1:4" ht="27.75" customHeight="1">
      <c r="A76" s="22" t="s">
        <v>57</v>
      </c>
      <c r="B76" s="20">
        <v>3000</v>
      </c>
      <c r="C76" s="28">
        <v>0</v>
      </c>
      <c r="D76" s="21">
        <v>0</v>
      </c>
    </row>
    <row r="77" spans="1:4" ht="27.75" customHeight="1">
      <c r="A77" s="22" t="s">
        <v>58</v>
      </c>
      <c r="B77" s="20">
        <f>B78</f>
        <v>0</v>
      </c>
      <c r="C77" s="20">
        <v>0</v>
      </c>
      <c r="D77" s="21">
        <v>0</v>
      </c>
    </row>
    <row r="78" spans="1:4" ht="27.75" customHeight="1">
      <c r="A78" s="22" t="s">
        <v>59</v>
      </c>
      <c r="B78" s="20">
        <v>0</v>
      </c>
      <c r="C78" s="20">
        <v>0</v>
      </c>
      <c r="D78" s="21">
        <v>0</v>
      </c>
    </row>
    <row r="79" spans="1:4" ht="15" customHeight="1">
      <c r="A79" s="12" t="s">
        <v>60</v>
      </c>
      <c r="B79" s="28">
        <f aca="true" t="shared" si="3" ref="B79:C81">B80</f>
        <v>0</v>
      </c>
      <c r="C79" s="28">
        <f t="shared" si="3"/>
        <v>19.46</v>
      </c>
      <c r="D79" s="21">
        <v>0</v>
      </c>
    </row>
    <row r="80" spans="1:4" ht="27.75" customHeight="1">
      <c r="A80" s="22" t="s">
        <v>61</v>
      </c>
      <c r="B80" s="20">
        <f t="shared" si="3"/>
        <v>0</v>
      </c>
      <c r="C80" s="28">
        <f t="shared" si="3"/>
        <v>19.46</v>
      </c>
      <c r="D80" s="21">
        <v>0</v>
      </c>
    </row>
    <row r="81" spans="1:4" ht="27.75" customHeight="1">
      <c r="A81" s="22" t="s">
        <v>62</v>
      </c>
      <c r="B81" s="28">
        <f t="shared" si="3"/>
        <v>0</v>
      </c>
      <c r="C81" s="28">
        <f t="shared" si="3"/>
        <v>19.46</v>
      </c>
      <c r="D81" s="21">
        <v>0</v>
      </c>
    </row>
    <row r="82" spans="1:4" ht="27.75" customHeight="1">
      <c r="A82" s="22" t="s">
        <v>63</v>
      </c>
      <c r="B82" s="20">
        <v>0</v>
      </c>
      <c r="C82" s="28">
        <v>19.46</v>
      </c>
      <c r="D82" s="21">
        <v>0</v>
      </c>
    </row>
    <row r="83" spans="1:4" ht="15" customHeight="1">
      <c r="A83" s="12" t="s">
        <v>64</v>
      </c>
      <c r="B83" s="13">
        <f>B84+B88</f>
        <v>4834.199999999953</v>
      </c>
      <c r="C83" s="13">
        <f>C84+C88</f>
        <v>-9282.599999999977</v>
      </c>
      <c r="D83" s="36">
        <f aca="true" t="shared" si="4" ref="D83:D91">C83*100/B83</f>
        <v>-192.0193620454277</v>
      </c>
    </row>
    <row r="84" spans="1:4" ht="15" customHeight="1">
      <c r="A84" s="22" t="s">
        <v>65</v>
      </c>
      <c r="B84" s="20">
        <f aca="true" t="shared" si="5" ref="B84:C86">B85</f>
        <v>-351257.97000000003</v>
      </c>
      <c r="C84" s="20">
        <f t="shared" si="5"/>
        <v>-254975.85</v>
      </c>
      <c r="D84" s="21">
        <f t="shared" si="4"/>
        <v>72.58934224325215</v>
      </c>
    </row>
    <row r="85" spans="1:4" ht="15" customHeight="1">
      <c r="A85" s="22" t="s">
        <v>66</v>
      </c>
      <c r="B85" s="20">
        <f t="shared" si="5"/>
        <v>-351257.97000000003</v>
      </c>
      <c r="C85" s="20">
        <f t="shared" si="5"/>
        <v>-254975.85</v>
      </c>
      <c r="D85" s="21">
        <f t="shared" si="4"/>
        <v>72.58934224325215</v>
      </c>
    </row>
    <row r="86" spans="1:4" ht="15" customHeight="1">
      <c r="A86" s="22" t="s">
        <v>67</v>
      </c>
      <c r="B86" s="20">
        <f t="shared" si="5"/>
        <v>-351257.97000000003</v>
      </c>
      <c r="C86" s="20">
        <f t="shared" si="5"/>
        <v>-254975.85</v>
      </c>
      <c r="D86" s="21">
        <f t="shared" si="4"/>
        <v>72.58934224325215</v>
      </c>
    </row>
    <row r="87" spans="1:4" ht="15" customHeight="1">
      <c r="A87" s="22" t="s">
        <v>68</v>
      </c>
      <c r="B87" s="20">
        <f>-B21</f>
        <v>-351257.97000000003</v>
      </c>
      <c r="C87" s="20">
        <f>-C21</f>
        <v>-254975.85</v>
      </c>
      <c r="D87" s="21">
        <f t="shared" si="4"/>
        <v>72.58934224325215</v>
      </c>
    </row>
    <row r="88" spans="1:4" ht="15" customHeight="1">
      <c r="A88" s="22" t="s">
        <v>69</v>
      </c>
      <c r="B88" s="20">
        <f aca="true" t="shared" si="6" ref="B88:C90">B89</f>
        <v>356092.17</v>
      </c>
      <c r="C88" s="20">
        <f t="shared" si="6"/>
        <v>245693.25000000003</v>
      </c>
      <c r="D88" s="21">
        <f t="shared" si="4"/>
        <v>68.99709420737896</v>
      </c>
    </row>
    <row r="89" spans="1:4" ht="15" customHeight="1">
      <c r="A89" s="22" t="s">
        <v>70</v>
      </c>
      <c r="B89" s="20">
        <f t="shared" si="6"/>
        <v>356092.17</v>
      </c>
      <c r="C89" s="20">
        <f t="shared" si="6"/>
        <v>245693.25000000003</v>
      </c>
      <c r="D89" s="21">
        <f t="shared" si="4"/>
        <v>68.99709420737896</v>
      </c>
    </row>
    <row r="90" spans="1:4" ht="15" customHeight="1">
      <c r="A90" s="22" t="s">
        <v>71</v>
      </c>
      <c r="B90" s="20">
        <f t="shared" si="6"/>
        <v>356092.17</v>
      </c>
      <c r="C90" s="20">
        <f t="shared" si="6"/>
        <v>245693.25000000003</v>
      </c>
      <c r="D90" s="21">
        <f t="shared" si="4"/>
        <v>68.99709420737896</v>
      </c>
    </row>
    <row r="91" spans="1:4" ht="15" customHeight="1">
      <c r="A91" s="22" t="s">
        <v>72</v>
      </c>
      <c r="B91" s="20">
        <f>B71-B76</f>
        <v>356092.17</v>
      </c>
      <c r="C91" s="20">
        <f>C71-C82</f>
        <v>245693.25000000003</v>
      </c>
      <c r="D91" s="24">
        <f t="shared" si="4"/>
        <v>68.99709420737896</v>
      </c>
    </row>
    <row r="92" spans="1:4" ht="15" customHeight="1">
      <c r="A92" s="40" t="s">
        <v>76</v>
      </c>
      <c r="B92" s="41"/>
      <c r="C92" s="41"/>
      <c r="D92" s="42"/>
    </row>
    <row r="93" spans="1:4" ht="15" customHeight="1">
      <c r="A93" s="22" t="s">
        <v>2</v>
      </c>
      <c r="B93" s="31">
        <v>99059.97</v>
      </c>
      <c r="C93" s="31">
        <v>70141.78</v>
      </c>
      <c r="D93" s="21">
        <f>C93*100/B93</f>
        <v>70.80739071493763</v>
      </c>
    </row>
    <row r="94" spans="1:4" ht="15" customHeight="1">
      <c r="A94" s="22" t="s">
        <v>73</v>
      </c>
      <c r="B94" s="31">
        <v>29751.44</v>
      </c>
      <c r="C94" s="31">
        <v>20193.24</v>
      </c>
      <c r="D94" s="21">
        <f>C94*100/B94</f>
        <v>67.87315168610327</v>
      </c>
    </row>
    <row r="95" spans="1:4" ht="15" customHeight="1">
      <c r="A95" s="22" t="s">
        <v>3</v>
      </c>
      <c r="B95" s="31">
        <v>14353.22</v>
      </c>
      <c r="C95" s="31">
        <v>9660.63</v>
      </c>
      <c r="D95" s="21">
        <f>C95*100/B95</f>
        <v>67.30636052397998</v>
      </c>
    </row>
    <row r="96" spans="1:4" ht="15" customHeight="1">
      <c r="A96" s="22" t="s">
        <v>4</v>
      </c>
      <c r="B96" s="31">
        <v>4421.9</v>
      </c>
      <c r="C96" s="31">
        <v>3676.48</v>
      </c>
      <c r="D96" s="21">
        <f>C96*100/B96</f>
        <v>83.1425405368733</v>
      </c>
    </row>
    <row r="97" spans="1:4" ht="15" customHeight="1">
      <c r="A97" s="22" t="s">
        <v>5</v>
      </c>
      <c r="B97" s="31">
        <v>12168.89</v>
      </c>
      <c r="C97" s="31">
        <v>8950.93</v>
      </c>
      <c r="D97" s="21">
        <f>C97*100/B97</f>
        <v>73.55584609606957</v>
      </c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</sheetData>
  <sheetProtection/>
  <mergeCells count="5">
    <mergeCell ref="A6:D6"/>
    <mergeCell ref="A22:D22"/>
    <mergeCell ref="A92:D92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2015-10-26T07:37:27Z</dcterms:modified>
  <cp:category/>
  <cp:version/>
  <cp:contentType/>
  <cp:contentStatus/>
</cp:coreProperties>
</file>